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38"/>
  <workbookPr codeName="DieseArbeitsmappe" defaultThemeVersion="166925"/>
  <mc:AlternateContent xmlns:mc="http://schemas.openxmlformats.org/markup-compatibility/2006">
    <mc:Choice Requires="x15">
      <x15ac:absPath xmlns:x15ac="http://schemas.microsoft.com/office/spreadsheetml/2010/11/ac" url="C:\daten\nextcloud\sciota\02_webseite\blog\roi-pbl\"/>
    </mc:Choice>
  </mc:AlternateContent>
  <xr:revisionPtr revIDLastSave="0" documentId="13_ncr:1_{2A13FB28-6CB2-4800-8ECB-407238750A02}" xr6:coauthVersionLast="36" xr6:coauthVersionMax="36" xr10:uidLastSave="{00000000-0000-0000-0000-000000000000}"/>
  <bookViews>
    <workbookView xWindow="0" yWindow="0" windowWidth="21600" windowHeight="9525" xr2:uid="{00000000-000D-0000-FFFF-FFFF00000000}"/>
  </bookViews>
  <sheets>
    <sheet name="Lagerlogistik" sheetId="1" r:id="rId1"/>
  </sheet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C15" i="1"/>
  <c r="D2" i="1" l="1"/>
  <c r="D29" i="1" s="1"/>
  <c r="C2" i="1"/>
  <c r="C25" i="1" l="1"/>
  <c r="C29" i="1"/>
  <c r="C31" i="1" s="1"/>
  <c r="C36" i="1" s="1"/>
  <c r="C20" i="1" s="1"/>
  <c r="C27" i="1"/>
  <c r="D36" i="1" l="1"/>
  <c r="D20" i="1" s="1"/>
  <c r="D19" i="1" l="1"/>
  <c r="D17" i="1"/>
  <c r="D14" i="1"/>
  <c r="D10" i="1" l="1"/>
  <c r="D12" i="1"/>
  <c r="C14" i="1"/>
  <c r="B14" i="1"/>
  <c r="C17" i="1"/>
  <c r="C19" i="1" l="1"/>
  <c r="C12" i="1" l="1"/>
  <c r="C10" i="1"/>
</calcChain>
</file>

<file path=xl/sharedStrings.xml><?xml version="1.0" encoding="utf-8"?>
<sst xmlns="http://schemas.openxmlformats.org/spreadsheetml/2006/main" count="160" uniqueCount="32">
  <si>
    <t>Stundenlohn</t>
  </si>
  <si>
    <t>mit Pick-by-Light</t>
  </si>
  <si>
    <t>mit Pick-by-Mobile</t>
  </si>
  <si>
    <t>Aufbautage</t>
  </si>
  <si>
    <t>Kosten pro Aufbautag</t>
  </si>
  <si>
    <t>Konfigtage</t>
  </si>
  <si>
    <t>Kosten pro Konfigtag</t>
  </si>
  <si>
    <t>Kosten pro Anzeige</t>
  </si>
  <si>
    <t>Anzahl Anzeigen</t>
  </si>
  <si>
    <t>Controlleranzahl</t>
  </si>
  <si>
    <t>Kosten pro Controller</t>
  </si>
  <si>
    <t>effektiv Kosten pro Anzeige</t>
  </si>
  <si>
    <r>
      <rPr>
        <b/>
        <sz val="11"/>
        <color theme="1"/>
        <rFont val="Calibri"/>
        <family val="2"/>
        <scheme val="minor"/>
      </rPr>
      <t>Beschleunigung in Prozent</t>
    </r>
    <r>
      <rPr>
        <sz val="11"/>
        <color theme="1"/>
        <rFont val="Calibri"/>
        <family val="2"/>
        <scheme val="minor"/>
      </rPr>
      <t xml:space="preserve">
Die Beschleunigung kann sich je nach Ausgangssituation zwischen ca. 10% und 60% bewegen. Mit Pick-by-Light wären beispielsweise 30% Beschleunigung möglich.</t>
    </r>
  </si>
  <si>
    <r>
      <rPr>
        <b/>
        <sz val="11"/>
        <color theme="1"/>
        <rFont val="Calibri"/>
        <family val="2"/>
        <scheme val="minor"/>
      </rPr>
      <t>Anzahl der Artikel</t>
    </r>
    <r>
      <rPr>
        <sz val="11"/>
        <color theme="1"/>
        <rFont val="Calibri"/>
        <family val="2"/>
        <scheme val="minor"/>
      </rPr>
      <t xml:space="preserve">
Jedem Artikel wird eine beleuchtbare Anzeige zugeordnet, so dass beim Kommissionieren jeder Artikel schneller gefunden werden kann.</t>
    </r>
  </si>
  <si>
    <t>PbL</t>
  </si>
  <si>
    <t>PbM</t>
  </si>
  <si>
    <t>Anzahl Mob. Geräte</t>
  </si>
  <si>
    <t>Kosten pro Mob. Gerät</t>
  </si>
  <si>
    <t>effektive Investition pro Anzeige</t>
  </si>
  <si>
    <r>
      <rPr>
        <b/>
        <sz val="11"/>
        <color theme="1"/>
        <rFont val="Calibri"/>
        <family val="2"/>
        <scheme val="minor"/>
      </rPr>
      <t>Arbeitsstunden pro Tag</t>
    </r>
    <r>
      <rPr>
        <sz val="11"/>
        <color theme="1"/>
        <rFont val="Calibri"/>
        <family val="2"/>
        <scheme val="minor"/>
      </rPr>
      <t xml:space="preserve">
Das sind die insgesamt pro Tag aufgewendeten Arbeitsstunden in der Kommissionierung. Wenn an einem Tag in zwei 8-Stunden-Schichten jeweils 3 Mitarbeiter beschäftigt sind, fallen 2x8x3 = 48 Arbeitsstunden an.</t>
    </r>
  </si>
  <si>
    <r>
      <rPr>
        <b/>
        <sz val="11"/>
        <color theme="1"/>
        <rFont val="Calibri"/>
        <family val="2"/>
        <scheme val="minor"/>
      </rPr>
      <t>Arbeitskosten pro Tag</t>
    </r>
    <r>
      <rPr>
        <sz val="11"/>
        <color theme="1"/>
        <rFont val="Calibri"/>
        <family val="2"/>
        <scheme val="minor"/>
      </rPr>
      <t xml:space="preserve">
Arbeitsstunden pro Tag x Stundenlohn</t>
    </r>
  </si>
  <si>
    <r>
      <rPr>
        <b/>
        <sz val="11"/>
        <color theme="1"/>
        <rFont val="Calibri"/>
        <family val="2"/>
        <scheme val="minor"/>
      </rPr>
      <t>Einsparung pro Tag</t>
    </r>
    <r>
      <rPr>
        <sz val="11"/>
        <color theme="1"/>
        <rFont val="Calibri"/>
        <family val="2"/>
        <scheme val="minor"/>
      </rPr>
      <t xml:space="preserve">
Druch die Beschleunigung wird Zeit gespart, bzw. kann in der gleichen Zeit mehr Arbeit verrichtet werden. Die Einsparung ergibt sich aus der Beschleunigung, bezogen auf die Arbeitsstunden pro Tag und multipliziert mit dem Stundenlohn.</t>
    </r>
  </si>
  <si>
    <r>
      <rPr>
        <b/>
        <sz val="11"/>
        <color theme="1"/>
        <rFont val="Calibri"/>
        <family val="2"/>
        <scheme val="minor"/>
      </rPr>
      <t>Einsparung pro Jahr</t>
    </r>
    <r>
      <rPr>
        <sz val="11"/>
        <color theme="1"/>
        <rFont val="Calibri"/>
        <family val="2"/>
        <scheme val="minor"/>
      </rPr>
      <t xml:space="preserve">
Hochgerechnet auf ein Jahr ergeben sich die dargestellten Einsparungen durch den Einsatz der jeweiligen Pick-by-X-Technik.</t>
    </r>
  </si>
  <si>
    <r>
      <rPr>
        <b/>
        <sz val="11"/>
        <color theme="1"/>
        <rFont val="Calibri"/>
        <family val="2"/>
        <scheme val="minor"/>
      </rPr>
      <t>Investition</t>
    </r>
    <r>
      <rPr>
        <sz val="11"/>
        <color theme="1"/>
        <rFont val="Calibri"/>
        <family val="2"/>
        <scheme val="minor"/>
      </rPr>
      <t xml:space="preserve">
Die Investition enthält die Hardware, Software und Installationskosten. An dieser Stelle wird mit Erfahrungswerten gerechnet. Je nach Situation kann der Investitionsaufwand abweichen.</t>
    </r>
  </si>
  <si>
    <t>bisher (ohne Pick-by-X)</t>
  </si>
  <si>
    <r>
      <rPr>
        <b/>
        <sz val="11"/>
        <color theme="1"/>
        <rFont val="Calibri"/>
        <family val="2"/>
        <scheme val="minor"/>
      </rPr>
      <t>ROI nach Jahren</t>
    </r>
    <r>
      <rPr>
        <sz val="11"/>
        <color theme="1"/>
        <rFont val="Calibri"/>
        <family val="2"/>
        <scheme val="minor"/>
      </rPr>
      <t xml:space="preserve">
Ausgehend von der erzielbaren Einsparung pro Jahr und der notwendigen Investition wird hier berechnet, nach wievielen Jahren die Pick-by-X-Technik amortisiert ist. Kapitalkosten kommen noch hinzu.</t>
    </r>
  </si>
  <si>
    <r>
      <rPr>
        <b/>
        <sz val="11"/>
        <color theme="1"/>
        <rFont val="Calibri"/>
        <family val="2"/>
        <scheme val="minor"/>
      </rPr>
      <t>Einsparung nach 5 Jahren</t>
    </r>
    <r>
      <rPr>
        <sz val="11"/>
        <color theme="1"/>
        <rFont val="Calibri"/>
        <family val="2"/>
        <scheme val="minor"/>
      </rPr>
      <t xml:space="preserve">
Diese Einsparung ist mit der jeweiligen Pick-by-X-Technik über einen Zeitraum von 5 Jahren möglich. Die Zeit für die Amortisation wird dabei bereits berücksichtigt.</t>
    </r>
  </si>
  <si>
    <t>In diesem Bereich können Sie Angaben zu Ihrer Kommissionierung machen. Die Angaben sind dabei für eine erste grobe Berechnung auf die genannten drei Werte vereinfacht: Anzahl Artikel, Stundenlohn, Arbeitsstunden pro Tag.</t>
  </si>
  <si>
    <t>Für Pick-by-Light und Pick-by-Mobile wird eine bestimmte Beschleunigung erwartet. Die hier genannten Werte sind Erfahrungswerte und können je nach Situation im Einzelfall davon abweichen. Hier können ggf. auch andere Werte für die erwartete Beschleunigung eingetragen werden.</t>
  </si>
  <si>
    <t>Eingesparte Fehlerkorrekturzeit (in Stunden)</t>
  </si>
  <si>
    <t>Pro Tag ist ein Aufwand nötig, um in der Kommissionierung aufgetretene Fehler zu beseitigen. Mit Pick-by-Light und Pick-by-Mobile fallen weniger Fehler an. Die eingesparten Stunden pro Tag können hier angegeben werden für die ROI-Berechnung.</t>
  </si>
  <si>
    <t>Für eine kostenlose Beratung senden uns gern ihre ROI-Berechnung an info@sciota.io oder rufen Sie uns an unter +49 351 41880804. Wir finden für Sie die optimale Lösung mit Pick-by-Light oder Pick-by-Mobile.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</si>
</sst>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0.00\ &quot;€&quot;_-;\-* #,##0.00\ &quot;€&quot;_-;_-* &quot;-&quot;??\ &quot;€&quot;_-;_-@_-"/>
  </numFmts>
  <fonts count="8" x14ac:knownFonts="1">
    <font>
      <sz val="11"/>
      <color theme="1"/>
      <name val="Calibri"/>
      <family val="2"/>
      <scheme val="minor"/>
    </font>
    <font>
      <sz val="11"/>
      <color theme="1"/>
      <name val="Calibri"/>
      <family val="2"/>
      <scheme val="minor"/>
    </font>
    <font>
      <b/>
      <sz val="11"/>
      <color theme="1"/>
      <name val="Calibri"/>
      <family val="2"/>
      <scheme val="minor"/>
    </font>
    <font>
      <sz val="11"/>
      <color rgb="FF006100"/>
      <name val="Calibri"/>
      <family val="2"/>
      <scheme val="minor"/>
    </font>
    <font>
      <sz val="11"/>
      <color rgb="FF3F3F76"/>
      <name val="Calibri"/>
      <family val="2"/>
      <scheme val="minor"/>
    </font>
    <font>
      <b/>
      <sz val="14"/>
      <color rgb="FF006100"/>
      <name val="Calibri"/>
      <family val="2"/>
      <scheme val="minor"/>
    </font>
    <font>
      <u/>
      <sz val="11"/>
      <color theme="10"/>
      <name val="Calibri"/>
      <family val="2"/>
      <scheme val="minor"/>
    </font>
    <font>
      <b/>
      <sz val="11"/>
      <name val="Calibri"/>
      <family val="2"/>
      <scheme val="minor"/>
    </font>
  </fonts>
  <fills count="7">
    <fill>
      <patternFill patternType="none"/>
    </fill>
    <fill>
      <patternFill patternType="gray125"/>
    </fill>
    <fill>
      <patternFill patternType="solid">
        <fgColor rgb="FFC6EFCE"/>
      </patternFill>
    </fill>
    <fill>
      <patternFill patternType="solid">
        <fgColor rgb="FFFFCC99"/>
      </patternFill>
    </fill>
    <fill>
      <patternFill patternType="solid">
        <fgColor theme="8" tint="0.79998168889431442"/>
        <bgColor indexed="65"/>
      </patternFill>
    </fill>
    <fill>
      <patternFill patternType="solid">
        <fgColor theme="8" tint="0.39997558519241921"/>
        <bgColor indexed="65"/>
      </patternFill>
    </fill>
    <fill>
      <patternFill patternType="solid">
        <fgColor theme="8" tint="0.39997558519241921"/>
        <bgColor indexed="64"/>
      </patternFill>
    </fill>
  </fills>
  <borders count="19">
    <border>
      <left/>
      <right/>
      <top/>
      <bottom/>
      <diagonal/>
    </border>
    <border>
      <left style="thin">
        <color rgb="FF7F7F7F"/>
      </left>
      <right style="thin">
        <color rgb="FF7F7F7F"/>
      </right>
      <top style="thin">
        <color rgb="FF7F7F7F"/>
      </top>
      <bottom style="thin">
        <color rgb="FF7F7F7F"/>
      </bottom>
      <diagonal/>
    </border>
    <border>
      <left style="thin">
        <color indexed="64"/>
      </left>
      <right/>
      <top style="thin">
        <color indexed="64"/>
      </top>
      <bottom/>
      <diagonal/>
    </border>
    <border>
      <left/>
      <right style="thin">
        <color indexed="64"/>
      </right>
      <top style="thin">
        <color indexed="64"/>
      </top>
      <bottom/>
      <diagonal/>
    </border>
    <border>
      <left/>
      <right style="thick">
        <color theme="9" tint="-0.249977111117893"/>
      </right>
      <top/>
      <bottom/>
      <diagonal/>
    </border>
    <border>
      <left style="thick">
        <color theme="9" tint="-0.249977111117893"/>
      </left>
      <right/>
      <top style="thick">
        <color theme="9" tint="-0.249977111117893"/>
      </top>
      <bottom style="thick">
        <color theme="9" tint="-0.249977111117893"/>
      </bottom>
      <diagonal/>
    </border>
    <border>
      <left/>
      <right style="thick">
        <color theme="9" tint="-0.249977111117893"/>
      </right>
      <top style="thick">
        <color theme="9" tint="-0.249977111117893"/>
      </top>
      <bottom style="thick">
        <color theme="9" tint="-0.249977111117893"/>
      </bottom>
      <diagonal/>
    </border>
    <border>
      <left/>
      <right/>
      <top style="thick">
        <color theme="9" tint="-0.249977111117893"/>
      </top>
      <bottom/>
      <diagonal/>
    </border>
    <border>
      <left style="thick">
        <color theme="9" tint="-0.249977111117893"/>
      </left>
      <right/>
      <top/>
      <bottom/>
      <diagonal/>
    </border>
    <border>
      <left/>
      <right/>
      <top style="thick">
        <color theme="9" tint="-0.249977111117893"/>
      </top>
      <bottom style="thick">
        <color theme="9" tint="-0.249977111117893"/>
      </bottom>
      <diagonal/>
    </border>
    <border>
      <left style="thick">
        <color theme="9" tint="-0.249977111117893"/>
      </left>
      <right style="thick">
        <color theme="9" tint="-0.249977111117893"/>
      </right>
      <top style="thick">
        <color theme="9" tint="-0.249977111117893"/>
      </top>
      <bottom style="thick">
        <color theme="9" tint="-0.249977111117893"/>
      </bottom>
      <diagonal/>
    </border>
    <border>
      <left style="thick">
        <color theme="9" tint="-0.249977111117893"/>
      </left>
      <right/>
      <top/>
      <bottom style="thick">
        <color theme="9" tint="-0.249977111117893"/>
      </bottom>
      <diagonal/>
    </border>
    <border>
      <left/>
      <right/>
      <top/>
      <bottom style="thick">
        <color theme="9" tint="-0.249977111117893"/>
      </bottom>
      <diagonal/>
    </border>
    <border>
      <left/>
      <right style="thick">
        <color theme="9" tint="-0.249977111117893"/>
      </right>
      <top/>
      <bottom style="thick">
        <color theme="9" tint="-0.249977111117893"/>
      </bottom>
      <diagonal/>
    </border>
    <border>
      <left style="thick">
        <color theme="9" tint="-0.249977111117893"/>
      </left>
      <right/>
      <top style="thick">
        <color theme="9" tint="-0.249977111117893"/>
      </top>
      <bottom/>
      <diagonal/>
    </border>
    <border>
      <left/>
      <right style="thick">
        <color theme="9" tint="-0.249977111117893"/>
      </right>
      <top style="thick">
        <color theme="9" tint="-0.249977111117893"/>
      </top>
      <bottom/>
      <diagonal/>
    </border>
    <border>
      <left style="thick">
        <color theme="9" tint="-0.249977111117893"/>
      </left>
      <right style="thick">
        <color theme="9" tint="-0.249977111117893"/>
      </right>
      <top style="thick">
        <color theme="9" tint="-0.249977111117893"/>
      </top>
      <bottom/>
      <diagonal/>
    </border>
    <border>
      <left style="thick">
        <color theme="9" tint="-0.249977111117893"/>
      </left>
      <right style="thick">
        <color theme="9" tint="-0.249977111117893"/>
      </right>
      <top/>
      <bottom/>
      <diagonal/>
    </border>
    <border>
      <left style="thick">
        <color theme="9" tint="-0.249977111117893"/>
      </left>
      <right style="thick">
        <color theme="9" tint="-0.249977111117893"/>
      </right>
      <top/>
      <bottom style="thick">
        <color theme="9" tint="-0.249977111117893"/>
      </bottom>
      <diagonal/>
    </border>
  </borders>
  <cellStyleXfs count="8">
    <xf numFmtId="0" fontId="0" fillId="0" borderId="0"/>
    <xf numFmtId="9" fontId="1" fillId="0" borderId="0" applyFont="0" applyFill="0" applyBorder="0" applyAlignment="0" applyProtection="0"/>
    <xf numFmtId="44" fontId="1" fillId="0" borderId="0" applyFont="0" applyFill="0" applyBorder="0" applyAlignment="0" applyProtection="0"/>
    <xf numFmtId="0" fontId="3" fillId="2" borderId="0" applyNumberFormat="0" applyBorder="0" applyAlignment="0" applyProtection="0"/>
    <xf numFmtId="0" fontId="4" fillId="3" borderId="1" applyNumberFormat="0" applyAlignment="0" applyProtection="0"/>
    <xf numFmtId="0" fontId="1" fillId="4" borderId="0" applyNumberFormat="0" applyBorder="0" applyAlignment="0" applyProtection="0"/>
    <xf numFmtId="0" fontId="1" fillId="5" borderId="0" applyNumberFormat="0" applyBorder="0" applyAlignment="0" applyProtection="0"/>
    <xf numFmtId="0" fontId="6" fillId="0" borderId="0" applyNumberFormat="0" applyFill="0" applyBorder="0" applyAlignment="0" applyProtection="0"/>
  </cellStyleXfs>
  <cellXfs count="38">
    <xf numFmtId="0" fontId="0" fillId="0" borderId="0" xfId="0"/>
    <xf numFmtId="0" fontId="0" fillId="0" borderId="0" xfId="0" applyAlignment="1">
      <alignment wrapText="1"/>
    </xf>
    <xf numFmtId="0" fontId="2" fillId="0" borderId="0" xfId="0" applyFont="1"/>
    <xf numFmtId="44" fontId="0" fillId="0" borderId="0" xfId="2" applyFont="1"/>
    <xf numFmtId="44" fontId="3" fillId="2" borderId="0" xfId="3" applyNumberFormat="1"/>
    <xf numFmtId="44" fontId="1" fillId="5" borderId="0" xfId="6" applyNumberFormat="1"/>
    <xf numFmtId="0" fontId="0" fillId="0" borderId="4" xfId="0" applyBorder="1"/>
    <xf numFmtId="0" fontId="0" fillId="0" borderId="8" xfId="0" applyBorder="1"/>
    <xf numFmtId="0" fontId="2" fillId="0" borderId="2" xfId="0" applyFont="1" applyBorder="1"/>
    <xf numFmtId="0" fontId="2" fillId="0" borderId="3" xfId="0" applyFont="1" applyBorder="1"/>
    <xf numFmtId="0" fontId="0" fillId="0" borderId="10" xfId="0" applyBorder="1" applyAlignment="1">
      <alignment horizontal="left" vertical="top" wrapText="1"/>
    </xf>
    <xf numFmtId="0" fontId="0" fillId="0" borderId="0" xfId="0" applyAlignment="1">
      <alignment vertical="top" wrapText="1"/>
    </xf>
    <xf numFmtId="0" fontId="0" fillId="0" borderId="10" xfId="0" applyBorder="1" applyAlignment="1">
      <alignment wrapText="1"/>
    </xf>
    <xf numFmtId="0" fontId="2" fillId="0" borderId="0" xfId="0" applyFont="1" applyAlignment="1">
      <alignment vertical="top" wrapText="1"/>
    </xf>
    <xf numFmtId="0" fontId="3" fillId="2" borderId="9" xfId="3" applyBorder="1" applyAlignment="1">
      <alignment vertical="top"/>
    </xf>
    <xf numFmtId="0" fontId="3" fillId="2" borderId="6" xfId="3" applyBorder="1" applyAlignment="1">
      <alignment vertical="top"/>
    </xf>
    <xf numFmtId="2" fontId="5" fillId="2" borderId="5" xfId="3" applyNumberFormat="1" applyFont="1" applyBorder="1" applyAlignment="1">
      <alignment horizontal="center" vertical="center"/>
    </xf>
    <xf numFmtId="2" fontId="5" fillId="2" borderId="6" xfId="3" applyNumberFormat="1" applyFont="1" applyBorder="1" applyAlignment="1">
      <alignment horizontal="center" vertical="center"/>
    </xf>
    <xf numFmtId="44" fontId="5" fillId="2" borderId="5" xfId="3" applyNumberFormat="1" applyFont="1" applyBorder="1" applyAlignment="1">
      <alignment horizontal="center" vertical="center"/>
    </xf>
    <xf numFmtId="44" fontId="5" fillId="2" borderId="6" xfId="3" applyNumberFormat="1" applyFont="1" applyBorder="1" applyAlignment="1">
      <alignment horizontal="center" vertical="center"/>
    </xf>
    <xf numFmtId="0" fontId="6" fillId="0" borderId="0" xfId="7"/>
    <xf numFmtId="0" fontId="7" fillId="3" borderId="0" xfId="4" applyFont="1" applyBorder="1" applyAlignment="1">
      <alignment horizontal="left" vertical="center" wrapText="1"/>
    </xf>
    <xf numFmtId="9" fontId="0" fillId="0" borderId="14" xfId="1" applyFont="1" applyBorder="1" applyAlignment="1" applyProtection="1">
      <alignment vertical="top"/>
      <protection locked="0"/>
    </xf>
    <xf numFmtId="9" fontId="0" fillId="0" borderId="15" xfId="0" applyNumberFormat="1" applyBorder="1" applyAlignment="1" applyProtection="1">
      <alignment vertical="top"/>
      <protection locked="0"/>
    </xf>
    <xf numFmtId="0" fontId="0" fillId="0" borderId="11" xfId="0" applyBorder="1" applyAlignment="1" applyProtection="1">
      <alignment vertical="top"/>
      <protection locked="0"/>
    </xf>
    <xf numFmtId="0" fontId="0" fillId="0" borderId="13" xfId="0" applyBorder="1" applyAlignment="1" applyProtection="1">
      <alignment vertical="top"/>
      <protection locked="0"/>
    </xf>
    <xf numFmtId="0" fontId="0" fillId="0" borderId="14" xfId="0" applyBorder="1" applyAlignment="1" applyProtection="1">
      <alignment vertical="top"/>
      <protection locked="0"/>
    </xf>
    <xf numFmtId="0" fontId="0" fillId="0" borderId="7" xfId="0" applyBorder="1" applyAlignment="1" applyProtection="1">
      <alignment vertical="top"/>
      <protection locked="0"/>
    </xf>
    <xf numFmtId="0" fontId="0" fillId="0" borderId="15" xfId="0" applyBorder="1" applyAlignment="1" applyProtection="1">
      <alignment vertical="top"/>
      <protection locked="0"/>
    </xf>
    <xf numFmtId="44" fontId="0" fillId="0" borderId="11" xfId="2" applyFont="1" applyBorder="1" applyAlignment="1" applyProtection="1">
      <alignment vertical="top"/>
      <protection locked="0"/>
    </xf>
    <xf numFmtId="44" fontId="0" fillId="0" borderId="12" xfId="2" applyFont="1" applyBorder="1" applyAlignment="1" applyProtection="1">
      <alignment vertical="top"/>
      <protection locked="0"/>
    </xf>
    <xf numFmtId="44" fontId="0" fillId="0" borderId="13" xfId="2" applyFont="1" applyBorder="1" applyAlignment="1" applyProtection="1">
      <alignment vertical="top"/>
      <protection locked="0"/>
    </xf>
    <xf numFmtId="0" fontId="0" fillId="0" borderId="5" xfId="0" applyBorder="1" applyAlignment="1" applyProtection="1">
      <alignment vertical="top"/>
      <protection locked="0"/>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18" xfId="0" applyBorder="1" applyAlignment="1">
      <alignment horizontal="left" vertical="center" wrapText="1"/>
    </xf>
    <xf numFmtId="0" fontId="0" fillId="6" borderId="0" xfId="0" applyFill="1"/>
    <xf numFmtId="44" fontId="1" fillId="6" borderId="0" xfId="5" applyNumberFormat="1" applyFill="1"/>
  </cellXfs>
  <cellStyles count="8">
    <cellStyle name="20 % - Akzent5" xfId="5" builtinId="46"/>
    <cellStyle name="60 % - Akzent5" xfId="6" builtinId="48"/>
    <cellStyle name="Eingabe" xfId="4" builtinId="20"/>
    <cellStyle name="Gut" xfId="3" builtinId="26"/>
    <cellStyle name="Link" xfId="7" builtinId="8"/>
    <cellStyle name="Prozent" xfId="1" builtinId="5"/>
    <cellStyle name="Standard" xfId="0" builtinId="0"/>
    <cellStyle name="Währung" xfId="2"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238125</xdr:colOff>
      <xdr:row>0</xdr:row>
      <xdr:rowOff>0</xdr:rowOff>
    </xdr:from>
    <xdr:to>
      <xdr:col>5</xdr:col>
      <xdr:colOff>2771775</xdr:colOff>
      <xdr:row>1</xdr:row>
      <xdr:rowOff>28575</xdr:rowOff>
    </xdr:to>
    <xdr:pic>
      <xdr:nvPicPr>
        <xdr:cNvPr id="3" name="Grafik 2">
          <a:extLst>
            <a:ext uri="{FF2B5EF4-FFF2-40B4-BE49-F238E27FC236}">
              <a16:creationId xmlns:a16="http://schemas.microsoft.com/office/drawing/2014/main" id="{B9EA89CF-A19A-4A4C-9A30-3F821B8281E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2010" b="31944"/>
        <a:stretch/>
      </xdr:blipFill>
      <xdr:spPr>
        <a:xfrm>
          <a:off x="8620125" y="0"/>
          <a:ext cx="2533650" cy="66675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F36"/>
  <sheetViews>
    <sheetView tabSelected="1" workbookViewId="0">
      <selection activeCell="B2" sqref="B2"/>
    </sheetView>
  </sheetViews>
  <sheetFormatPr baseColWidth="10" defaultRowHeight="15" x14ac:dyDescent="0.25"/>
  <cols>
    <col min="1" max="1" width="51.42578125" bestFit="1" customWidth="1"/>
    <col min="2" max="2" width="22" bestFit="1" customWidth="1"/>
    <col min="3" max="3" width="21.28515625" bestFit="1" customWidth="1"/>
    <col min="4" max="4" width="19.5703125" bestFit="1" customWidth="1"/>
    <col min="6" max="6" width="50.28515625" customWidth="1"/>
    <col min="10" max="10" width="25.85546875" bestFit="1" customWidth="1"/>
  </cols>
  <sheetData>
    <row r="1" spans="1:6" ht="50.25" customHeight="1" thickBot="1" x14ac:dyDescent="0.3">
      <c r="B1" t="s">
        <v>24</v>
      </c>
      <c r="C1" s="8" t="s">
        <v>1</v>
      </c>
      <c r="D1" s="9" t="s">
        <v>2</v>
      </c>
    </row>
    <row r="2" spans="1:6" ht="61.5" customHeight="1" thickTop="1" thickBot="1" x14ac:dyDescent="0.3">
      <c r="A2" s="1" t="s">
        <v>13</v>
      </c>
      <c r="B2" s="32">
        <v>2000</v>
      </c>
      <c r="C2" s="14">
        <f>B2</f>
        <v>2000</v>
      </c>
      <c r="D2" s="15">
        <f>B2</f>
        <v>2000</v>
      </c>
      <c r="F2" s="33" t="s">
        <v>27</v>
      </c>
    </row>
    <row r="3" spans="1:6" ht="16.5" thickTop="1" thickBot="1" x14ac:dyDescent="0.3">
      <c r="F3" s="34"/>
    </row>
    <row r="4" spans="1:6" ht="90.75" thickTop="1" x14ac:dyDescent="0.25">
      <c r="A4" s="1" t="s">
        <v>19</v>
      </c>
      <c r="B4" s="26">
        <v>48</v>
      </c>
      <c r="C4" s="27">
        <v>48</v>
      </c>
      <c r="D4" s="28">
        <v>48</v>
      </c>
      <c r="F4" s="34"/>
    </row>
    <row r="5" spans="1:6" ht="15.75" thickBot="1" x14ac:dyDescent="0.3">
      <c r="A5" s="2" t="s">
        <v>0</v>
      </c>
      <c r="B5" s="29">
        <v>18</v>
      </c>
      <c r="C5" s="30">
        <v>18</v>
      </c>
      <c r="D5" s="31">
        <v>18</v>
      </c>
      <c r="F5" s="35"/>
    </row>
    <row r="6" spans="1:6" ht="16.5" thickTop="1" thickBot="1" x14ac:dyDescent="0.3">
      <c r="A6" s="1"/>
    </row>
    <row r="7" spans="1:6" ht="90" customHeight="1" thickTop="1" thickBot="1" x14ac:dyDescent="0.3">
      <c r="A7" s="11" t="s">
        <v>12</v>
      </c>
      <c r="C7" s="22">
        <v>0.5</v>
      </c>
      <c r="D7" s="23">
        <v>0.2</v>
      </c>
      <c r="F7" s="10" t="s">
        <v>28</v>
      </c>
    </row>
    <row r="8" spans="1:6" ht="76.5" thickTop="1" thickBot="1" x14ac:dyDescent="0.3">
      <c r="A8" s="13" t="s">
        <v>29</v>
      </c>
      <c r="C8" s="24">
        <v>2</v>
      </c>
      <c r="D8" s="25">
        <v>2</v>
      </c>
      <c r="F8" s="12" t="s">
        <v>30</v>
      </c>
    </row>
    <row r="9" spans="1:6" ht="16.5" thickTop="1" thickBot="1" x14ac:dyDescent="0.3"/>
    <row r="10" spans="1:6" ht="76.5" thickTop="1" thickBot="1" x14ac:dyDescent="0.3">
      <c r="A10" s="1" t="s">
        <v>25</v>
      </c>
      <c r="B10" s="6"/>
      <c r="C10" s="16">
        <f>C19/C17</f>
        <v>1.6244172494172495</v>
      </c>
      <c r="D10" s="17">
        <f>D19/D17</f>
        <v>0.14367816091954022</v>
      </c>
      <c r="F10" s="21" t="s">
        <v>31</v>
      </c>
    </row>
    <row r="11" spans="1:6" ht="16.5" thickTop="1" thickBot="1" x14ac:dyDescent="0.3"/>
    <row r="12" spans="1:6" ht="60.75" customHeight="1" thickTop="1" thickBot="1" x14ac:dyDescent="0.3">
      <c r="A12" s="1" t="s">
        <v>26</v>
      </c>
      <c r="C12" s="18">
        <f>C17*5-C19</f>
        <v>347550</v>
      </c>
      <c r="D12" s="19">
        <f>D17*5-D19</f>
        <v>223080</v>
      </c>
      <c r="E12" s="7"/>
      <c r="F12" s="20"/>
    </row>
    <row r="13" spans="1:6" ht="15.75" thickTop="1" x14ac:dyDescent="0.25"/>
    <row r="14" spans="1:6" ht="30" x14ac:dyDescent="0.25">
      <c r="A14" s="1" t="s">
        <v>20</v>
      </c>
      <c r="B14" s="37">
        <f>B5*B4</f>
        <v>864</v>
      </c>
      <c r="C14" s="37">
        <f>C5*C4</f>
        <v>864</v>
      </c>
      <c r="D14" s="37">
        <f>D5*D4</f>
        <v>864</v>
      </c>
    </row>
    <row r="15" spans="1:6" ht="90" x14ac:dyDescent="0.25">
      <c r="A15" s="1" t="s">
        <v>21</v>
      </c>
      <c r="B15" s="3"/>
      <c r="C15" s="4">
        <f>C4*C5*C7+C5*C8</f>
        <v>468</v>
      </c>
      <c r="D15" s="4">
        <f>D4*D5*D7+D5*D8</f>
        <v>208.8</v>
      </c>
    </row>
    <row r="17" spans="1:4" ht="60" x14ac:dyDescent="0.25">
      <c r="A17" s="1" t="s">
        <v>22</v>
      </c>
      <c r="C17" s="4">
        <f>220*C15</f>
        <v>102960</v>
      </c>
      <c r="D17" s="4">
        <f>220*D15</f>
        <v>45936</v>
      </c>
    </row>
    <row r="19" spans="1:4" ht="75" x14ac:dyDescent="0.25">
      <c r="A19" s="1" t="s">
        <v>23</v>
      </c>
      <c r="C19" s="5">
        <f>C2*C20</f>
        <v>167250</v>
      </c>
      <c r="D19" s="5">
        <f>D2*D20</f>
        <v>6600</v>
      </c>
    </row>
    <row r="20" spans="1:4" x14ac:dyDescent="0.25">
      <c r="A20" t="s">
        <v>18</v>
      </c>
      <c r="C20" s="36">
        <f>C36</f>
        <v>83.625</v>
      </c>
      <c r="D20" s="36">
        <f>D36</f>
        <v>3.3</v>
      </c>
    </row>
    <row r="24" spans="1:4" hidden="1" x14ac:dyDescent="0.25">
      <c r="C24" t="s">
        <v>14</v>
      </c>
      <c r="D24" t="s">
        <v>15</v>
      </c>
    </row>
    <row r="25" spans="1:4" hidden="1" x14ac:dyDescent="0.25">
      <c r="A25" t="s">
        <v>3</v>
      </c>
      <c r="C25">
        <f>C2/250</f>
        <v>8</v>
      </c>
    </row>
    <row r="26" spans="1:4" hidden="1" x14ac:dyDescent="0.25">
      <c r="A26" t="s">
        <v>4</v>
      </c>
      <c r="C26">
        <v>300</v>
      </c>
    </row>
    <row r="27" spans="1:4" hidden="1" x14ac:dyDescent="0.25">
      <c r="A27" t="s">
        <v>5</v>
      </c>
      <c r="C27">
        <f>MAX(2,C2/500)</f>
        <v>4</v>
      </c>
      <c r="D27">
        <v>2</v>
      </c>
    </row>
    <row r="28" spans="1:4" hidden="1" x14ac:dyDescent="0.25">
      <c r="A28" t="s">
        <v>6</v>
      </c>
      <c r="C28">
        <v>900</v>
      </c>
      <c r="D28">
        <v>900</v>
      </c>
    </row>
    <row r="29" spans="1:4" hidden="1" x14ac:dyDescent="0.25">
      <c r="A29" t="s">
        <v>8</v>
      </c>
      <c r="C29">
        <f>C2</f>
        <v>2000</v>
      </c>
      <c r="D29">
        <f>D2</f>
        <v>2000</v>
      </c>
    </row>
    <row r="30" spans="1:4" hidden="1" x14ac:dyDescent="0.25">
      <c r="A30" t="s">
        <v>7</v>
      </c>
      <c r="C30">
        <v>70</v>
      </c>
      <c r="D30">
        <v>0</v>
      </c>
    </row>
    <row r="31" spans="1:4" hidden="1" x14ac:dyDescent="0.25">
      <c r="A31" t="s">
        <v>9</v>
      </c>
      <c r="C31">
        <f>ROUNDUP(C29/80,0)</f>
        <v>25</v>
      </c>
    </row>
    <row r="32" spans="1:4" hidden="1" x14ac:dyDescent="0.25">
      <c r="A32" t="s">
        <v>10</v>
      </c>
      <c r="C32">
        <v>850</v>
      </c>
    </row>
    <row r="33" spans="1:4" hidden="1" x14ac:dyDescent="0.25">
      <c r="A33" t="s">
        <v>16</v>
      </c>
      <c r="D33">
        <v>8</v>
      </c>
    </row>
    <row r="34" spans="1:4" hidden="1" x14ac:dyDescent="0.25">
      <c r="A34" t="s">
        <v>17</v>
      </c>
      <c r="D34">
        <v>600</v>
      </c>
    </row>
    <row r="35" spans="1:4" hidden="1" x14ac:dyDescent="0.25"/>
    <row r="36" spans="1:4" hidden="1" x14ac:dyDescent="0.25">
      <c r="A36" t="s">
        <v>11</v>
      </c>
      <c r="C36">
        <f>(C25*C26+C27*C28+C2*C30+C31*C32)/C2</f>
        <v>83.625</v>
      </c>
      <c r="D36">
        <f>(D34*D33+D28*D27)/D2</f>
        <v>3.3</v>
      </c>
    </row>
  </sheetData>
  <sheetProtection algorithmName="SHA-512" hashValue="dSVpGmzK8hQ31Bcjhqt6HcVPCi5+VlKZW+znmFjDiAxHMWi5YA+VhO+6Vve0CW8XeulNqlp4Jicu9f2rJtmFCw==" saltValue="1D/95hwAEs3MIgeiYMwS0g==" spinCount="100000" sheet="1" objects="1" scenarios="1" selectLockedCells="1"/>
  <mergeCells count="1">
    <mergeCell ref="F2:F5"/>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Lagerlogistik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Neugebauer</dc:creator>
  <cp:lastModifiedBy>Neugebauer</cp:lastModifiedBy>
  <dcterms:created xsi:type="dcterms:W3CDTF">2019-07-03T12:07:45Z</dcterms:created>
  <dcterms:modified xsi:type="dcterms:W3CDTF">2020-01-17T14:27:05Z</dcterms:modified>
</cp:coreProperties>
</file>